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-2027 год" sheetId="1" state="visible" r:id="rId1"/>
  </sheets>
  <definedNames>
    <definedName name="Print_Titles" localSheetId="0" hidden="0">'2025-2027 год'!$9:$9</definedName>
    <definedName name="_xlnm.Print_Area" localSheetId="0">'2025-2027 год'!$A$1:$E$30</definedName>
  </definedNames>
  <calcPr/>
</workbook>
</file>

<file path=xl/sharedStrings.xml><?xml version="1.0" encoding="utf-8"?>
<sst xmlns="http://schemas.openxmlformats.org/spreadsheetml/2006/main" count="54" uniqueCount="54">
  <si>
    <t xml:space="preserve">                                                               </t>
  </si>
  <si>
    <t xml:space="preserve">Приложение 6
к муниципальному правовому акту города Владивостока 
от                   № </t>
  </si>
  <si>
    <t xml:space="preserve">«Приложение 8  
к муниципальному правовому акту города Владивостока 
от 17.12.2024 № 145-МПА 
</t>
  </si>
  <si>
    <t xml:space="preserve">Бюджет муниципального дорожного фонда Владивостокского городского округа 
на 2025 год и плановый период 2026 и 2027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</si>
  <si>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</si>
  <si>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</si>
  <si>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</si>
  <si>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</si>
  <si>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</si>
  <si>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</si>
  <si>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</si>
  <si>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</si>
  <si>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 xml:space="preserve">за счет МБТ по 181-МПА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</si>
  <si>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</si>
  <si>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</si>
  <si>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</si>
  <si>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</si>
  <si>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 xml:space="preserve">по МБТ измен 185-МПА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</si>
  <si>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</si>
  <si>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
                                                                                                    </t>
  </si>
  <si>
    <t xml:space="preserve">изменений в 191-МПА нет</t>
  </si>
  <si>
    <t>1.2.2</t>
  </si>
  <si>
    <t xml:space="preserve">плата за предоставление муниципальной услуги по присоединению объектов дорожного сервиса к автомобильным дорогам общего пользования местного значения города Владивостока, зачисляемая в бюджет Владивостокского городского округа
</t>
  </si>
  <si>
    <t xml:space="preserve">изменения в проект</t>
  </si>
  <si>
    <t>1.2.3</t>
  </si>
  <si>
    <t xml:space="preserve">плата в счет возмещения вреда, причиняемого автомобильным дорогам общего пользования местного значения города Владивостока тяжеловесными транспортными средствами
</t>
  </si>
  <si>
    <t>1.2.4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</si>
  <si>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</si>
  <si>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</si>
  <si>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</si>
  <si>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</si>
  <si>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прочего возмещения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муниципальными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</si>
  <si>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</si>
  <si>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</si>
  <si>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</si>
  <si>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</si>
  <si>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</si>
  <si>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</si>
  <si>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</si>
  <si>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
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</si>
  <si>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</si>
  <si>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</si>
  <si>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</si>
  <si>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добровольные пожертвования, в отношении автомобильных дорог общего пользования местного значения городских округов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</si>
  <si>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</si>
  <si>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</si>
  <si>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</si>
  <si>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</si>
  <si>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проект-МПА</t>
  </si>
  <si>
    <t>3.</t>
  </si>
  <si>
    <t xml:space="preserve">Дефицит  доходов, формирующих дорожный фонд</t>
  </si>
  <si>
    <t>185-мпа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</si>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</sst>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\ _₽_-;\-* #,##0\ _₽_-;_-* &quot;-&quot;\ _₽_-;_-@_-"/>
    <numFmt numFmtId="161" formatCode="_-* #,##0.00\ _₽_-;\-* #,##0.00\ _₽_-;_-* &quot;-&quot;??\ _₽_-;_-@_-"/>
  </numFmts>
  <fonts count="20">
    <font>
      <sz val="11.000000"/>
      <color theme="1"/>
      <name val="Calibri"/>
      <scheme val="minor"/>
    </font>
    <font>
      <sz val="11.000000"/>
      <name val="Calibri"/>
      <scheme val="minor"/>
    </font>
    <font>
      <sz val="14.000000"/>
      <color theme="1"/>
      <name val="Calibri"/>
      <scheme val="minor"/>
    </font>
    <font>
      <sz val="14.000000"/>
      <color theme="1"/>
      <name val="Times New Roman"/>
    </font>
    <font>
      <sz val="14.000000"/>
      <name val="Times New Roman"/>
    </font>
    <font>
      <sz val="14.000000"/>
      <name val="Calibri"/>
      <scheme val="minor"/>
    </font>
    <font>
      <sz val="22.000000"/>
      <name val="Times New Roman"/>
    </font>
    <font>
      <sz val="22.000000"/>
      <name val="Calibri"/>
      <scheme val="minor"/>
    </font>
    <font>
      <sz val="20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8.000000"/>
      <name val="Times New Roman"/>
    </font>
    <font>
      <sz val="18.000000"/>
      <color indexed="2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18.000000"/>
      <name val="Calibri"/>
      <scheme val="minor"/>
    </font>
    <font>
      <sz val="20.000000"/>
      <color indexed="5"/>
      <name val="Calibri"/>
      <scheme val="minor"/>
    </font>
    <font>
      <sz val="20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1" applyFill="1" applyBorder="1"/>
  </cellStyleXfs>
  <cellXfs count="67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justify" vertical="top"/>
    </xf>
    <xf fontId="4" fillId="0" borderId="0" numFmtId="0" xfId="0" applyFont="1" applyAlignment="1">
      <alignment horizontal="left" wrapText="1"/>
    </xf>
    <xf fontId="5" fillId="0" borderId="0" numFmtId="0" xfId="0" applyFont="1"/>
    <xf fontId="6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horizontal="left" vertical="top"/>
    </xf>
    <xf fontId="4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/>
    <xf fontId="7" fillId="0" borderId="0" numFmtId="4" xfId="0" applyNumberFormat="1" applyFont="1"/>
    <xf fontId="6" fillId="0" borderId="0" numFmtId="0" xfId="0" applyFont="1" applyAlignment="1">
      <alignment horizontal="right"/>
    </xf>
    <xf fontId="8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/>
    </xf>
    <xf fontId="5" fillId="0" borderId="0" numFmtId="0" xfId="0" applyFont="1" applyAlignment="1">
      <alignment vertical="center"/>
    </xf>
    <xf fontId="8" fillId="0" borderId="1" numFmtId="0" xfId="0" applyFont="1" applyBorder="1" applyAlignment="1">
      <alignment horizontal="left" vertical="top" wrapText="1"/>
    </xf>
    <xf fontId="8" fillId="0" borderId="1" numFmtId="4" xfId="0" applyNumberFormat="1" applyFont="1" applyBorder="1" applyAlignment="1">
      <alignment horizontal="right" vertical="center" wrapText="1"/>
    </xf>
    <xf fontId="9" fillId="0" borderId="2" numFmtId="161" xfId="1" applyNumberFormat="1" applyFont="1" applyBorder="1" applyAlignment="1">
      <alignment vertical="center"/>
    </xf>
    <xf fontId="9" fillId="0" borderId="3" numFmtId="161" xfId="1" applyNumberFormat="1" applyFont="1" applyBorder="1" applyAlignment="1">
      <alignment vertical="center"/>
    </xf>
    <xf fontId="9" fillId="0" borderId="4" numFmtId="161" xfId="1" applyNumberFormat="1" applyFont="1" applyBorder="1" applyAlignment="1">
      <alignment vertical="center"/>
    </xf>
    <xf fontId="9" fillId="2" borderId="0" numFmtId="0" xfId="0" applyFont="1" applyFill="1" applyAlignment="1">
      <alignment vertical="center"/>
    </xf>
    <xf fontId="9" fillId="0" borderId="0" numFmtId="0" xfId="0" applyFont="1"/>
    <xf fontId="8" fillId="0" borderId="1" numFmtId="49" xfId="0" applyNumberFormat="1" applyFont="1" applyBorder="1" applyAlignment="1">
      <alignment horizontal="center" vertical="center" wrapText="1"/>
    </xf>
    <xf fontId="10" fillId="0" borderId="2" numFmtId="161" xfId="1" applyNumberFormat="1" applyFont="1" applyBorder="1" applyAlignment="1">
      <alignment vertical="center"/>
    </xf>
    <xf fontId="10" fillId="0" borderId="3" numFmtId="161" xfId="1" applyNumberFormat="1" applyFont="1" applyBorder="1" applyAlignment="1">
      <alignment vertical="center"/>
    </xf>
    <xf fontId="10" fillId="0" borderId="4" numFmtId="161" xfId="1" applyNumberFormat="1" applyFont="1" applyBorder="1" applyAlignment="1">
      <alignment vertical="center"/>
    </xf>
    <xf fontId="11" fillId="0" borderId="2" numFmtId="161" xfId="0" applyNumberFormat="1" applyFont="1" applyBorder="1"/>
    <xf fontId="11" fillId="0" borderId="3" numFmtId="161" xfId="0" applyNumberFormat="1" applyFont="1" applyBorder="1"/>
    <xf fontId="11" fillId="0" borderId="4" numFmtId="161" xfId="0" applyNumberFormat="1" applyFont="1" applyBorder="1"/>
    <xf fontId="12" fillId="0" borderId="0" numFmtId="0" xfId="0" applyFont="1" applyAlignment="1">
      <alignment vertical="center"/>
    </xf>
    <xf fontId="8" fillId="0" borderId="5" numFmtId="4" xfId="0" applyNumberFormat="1" applyFont="1" applyBorder="1" applyAlignment="1">
      <alignment horizontal="right" vertical="center" wrapText="1"/>
    </xf>
    <xf fontId="13" fillId="0" borderId="6" numFmtId="0" xfId="0" applyFont="1" applyBorder="1" applyAlignment="1">
      <alignment horizontal="left" vertical="center"/>
    </xf>
    <xf fontId="5" fillId="0" borderId="7" numFmtId="0" xfId="0" applyFont="1" applyBorder="1"/>
    <xf fontId="12" fillId="0" borderId="7" numFmtId="0" xfId="0" applyFont="1" applyBorder="1" applyAlignment="1">
      <alignment vertical="center"/>
    </xf>
    <xf fontId="5" fillId="0" borderId="8" numFmtId="0" xfId="0" applyFont="1" applyBorder="1"/>
    <xf fontId="11" fillId="0" borderId="7" numFmtId="0" xfId="0" applyFont="1" applyBorder="1"/>
    <xf fontId="11" fillId="0" borderId="9" numFmtId="0" xfId="0" applyFont="1" applyBorder="1"/>
    <xf fontId="11" fillId="0" borderId="8" numFmtId="0" xfId="0" applyFont="1" applyBorder="1"/>
    <xf fontId="13" fillId="0" borderId="5" numFmtId="4" xfId="0" applyNumberFormat="1" applyFont="1" applyBorder="1"/>
    <xf fontId="13" fillId="0" borderId="5" numFmtId="0" xfId="0" applyFont="1" applyBorder="1"/>
    <xf fontId="8" fillId="0" borderId="1" numFmtId="4" xfId="0" applyNumberFormat="1" applyFont="1" applyBorder="1" applyAlignment="1">
      <alignment horizontal="right" vertical="center"/>
    </xf>
    <xf fontId="5" fillId="0" borderId="0" numFmtId="4" xfId="0" applyNumberFormat="1" applyFont="1"/>
    <xf fontId="13" fillId="0" borderId="5" numFmtId="0" xfId="0" applyFont="1" applyBorder="1" applyAlignment="1">
      <alignment vertical="center"/>
    </xf>
    <xf fontId="8" fillId="0" borderId="1" numFmtId="0" xfId="0" applyFont="1" applyBorder="1" applyAlignment="1">
      <alignment horizontal="left" wrapText="1"/>
    </xf>
    <xf fontId="8" fillId="3" borderId="0" numFmtId="4" xfId="0" applyNumberFormat="1" applyFont="1" applyFill="1" applyAlignment="1">
      <alignment horizontal="right" vertical="center" wrapText="1"/>
    </xf>
    <xf fontId="8" fillId="3" borderId="1" numFmtId="4" xfId="0" applyNumberFormat="1" applyFont="1" applyFill="1" applyBorder="1" applyAlignment="1">
      <alignment horizontal="right" vertical="center"/>
    </xf>
    <xf fontId="14" fillId="0" borderId="0" numFmtId="161" xfId="0" applyNumberFormat="1" applyFont="1"/>
    <xf fontId="8" fillId="3" borderId="1" numFmtId="4" xfId="0" applyNumberFormat="1" applyFont="1" applyFill="1" applyBorder="1" applyAlignment="1">
      <alignment horizontal="right" vertical="center" wrapText="1"/>
    </xf>
    <xf fontId="8" fillId="3" borderId="0" numFmtId="4" xfId="0" applyNumberFormat="1" applyFont="1" applyFill="1" applyAlignment="1">
      <alignment horizontal="right" vertical="center"/>
    </xf>
    <xf fontId="8" fillId="0" borderId="1" numFmtId="0" xfId="0" applyFont="1" applyBorder="1" applyAlignment="1">
      <alignment horizontal="left" vertical="center" wrapText="1"/>
    </xf>
    <xf fontId="8" fillId="0" borderId="10" numFmtId="4" xfId="0" applyNumberFormat="1" applyFont="1" applyBorder="1" applyAlignment="1">
      <alignment horizontal="right" vertical="center" wrapText="1"/>
    </xf>
    <xf fontId="8" fillId="0" borderId="10" numFmtId="4" xfId="0" applyNumberFormat="1" applyFont="1" applyBorder="1" applyAlignment="1">
      <alignment horizontal="right" vertical="center"/>
    </xf>
    <xf fontId="15" fillId="0" borderId="1" numFmtId="4" xfId="0" applyNumberFormat="1" applyFont="1" applyBorder="1" applyAlignment="1">
      <alignment horizontal="right" vertical="center" wrapText="1"/>
    </xf>
    <xf fontId="8" fillId="0" borderId="11" numFmtId="0" xfId="0" applyFont="1" applyBorder="1" applyAlignment="1">
      <alignment horizontal="left" vertical="top" wrapText="1"/>
    </xf>
    <xf fontId="15" fillId="0" borderId="0" numFmtId="4" xfId="0" applyNumberFormat="1" applyFont="1" applyAlignment="1">
      <alignment horizontal="right" vertical="center" wrapText="1"/>
    </xf>
    <xf fontId="16" fillId="0" borderId="0" numFmtId="0" xfId="0" applyFont="1" applyAlignment="1">
      <alignment vertical="center"/>
    </xf>
    <xf fontId="16" fillId="0" borderId="0" numFmtId="161" xfId="0" applyNumberFormat="1" applyFont="1"/>
    <xf fontId="17" fillId="0" borderId="0" numFmtId="0" xfId="0" applyFont="1"/>
    <xf fontId="8" fillId="0" borderId="12" numFmtId="4" xfId="0" applyNumberFormat="1" applyFont="1" applyBorder="1" applyAlignment="1">
      <alignment horizontal="right" vertical="center" wrapText="1"/>
    </xf>
    <xf fontId="18" fillId="0" borderId="0" numFmtId="0" xfId="0" applyFont="1"/>
    <xf fontId="5" fillId="0" borderId="0" numFmtId="161" xfId="0" applyNumberFormat="1" applyFont="1"/>
    <xf fontId="19" fillId="0" borderId="13" numFmtId="0" xfId="0" applyFont="1" applyBorder="1"/>
    <xf fontId="1" fillId="0" borderId="3" numFmtId="0" xfId="0" applyFont="1" applyBorder="1"/>
    <xf fontId="1" fillId="0" borderId="0" numFmtId="161" xfId="1" applyNumberFormat="1" applyFont="1"/>
    <xf fontId="1" fillId="0" borderId="0" numFmtId="161" xfId="0" applyNumberFormat="1" applyFont="1"/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Ruler="1" view="pageBreakPreview" topLeftCell="A22" zoomScale="60" workbookViewId="0">
      <selection activeCell="B34" activeCellId="0" sqref="B34"/>
    </sheetView>
  </sheetViews>
  <sheetFormatPr defaultRowHeight="15" customHeight="1"/>
  <cols>
    <col customWidth="1" min="1" max="1" style="1" width="11.7109375"/>
    <col customWidth="1" min="2" max="2" style="1" width="116"/>
    <col customWidth="1" min="3" max="3" style="1" width="34"/>
    <col customWidth="1" min="4" max="5" style="1" width="32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min="15" max="15" style="1" width="33.42578125"/>
    <col customWidth="1" min="16" max="18" style="1" width="31.42578125"/>
    <col customWidth="1" min="19" max="257" style="1" width="9.140625"/>
  </cols>
  <sheetData>
    <row r="1" s="2" customFormat="1" ht="109.5" customHeight="1">
      <c r="A1" s="3"/>
      <c r="B1" s="4" t="s">
        <v>0</v>
      </c>
      <c r="C1" s="5"/>
      <c r="D1" s="6" t="s">
        <v>1</v>
      </c>
      <c r="E1" s="6"/>
      <c r="F1" s="3"/>
    </row>
    <row r="2" s="2" customFormat="1" ht="26.25" customHeight="1">
      <c r="A2" s="3"/>
      <c r="B2" s="7"/>
      <c r="D2" s="8"/>
      <c r="E2" s="8"/>
      <c r="F2" s="3"/>
    </row>
    <row r="3" s="2" customFormat="1" ht="110.25" customHeight="1">
      <c r="D3" s="6" t="s">
        <v>2</v>
      </c>
      <c r="E3" s="6"/>
    </row>
    <row r="4" s="2" customFormat="1" ht="26.25" customHeight="1">
      <c r="A4" s="5"/>
      <c r="B4" s="5"/>
      <c r="D4" s="9"/>
      <c r="E4" s="9"/>
    </row>
    <row r="5" ht="54" customHeight="1">
      <c r="A5" s="10" t="s">
        <v>3</v>
      </c>
      <c r="B5" s="10"/>
      <c r="C5" s="10"/>
      <c r="D5" s="10"/>
      <c r="E5" s="10"/>
    </row>
    <row r="6" ht="30" customHeight="1">
      <c r="A6" s="11"/>
      <c r="B6" s="11"/>
      <c r="C6" s="11"/>
      <c r="D6" s="12"/>
      <c r="E6" s="13" t="s">
        <v>4</v>
      </c>
    </row>
    <row r="7" s="5" customFormat="1" ht="28.5" customHeight="1">
      <c r="A7" s="14" t="s">
        <v>5</v>
      </c>
      <c r="B7" s="14" t="s">
        <v>6</v>
      </c>
      <c r="C7" s="14">
        <v>2025</v>
      </c>
      <c r="D7" s="14" t="s">
        <v>7</v>
      </c>
      <c r="E7" s="14"/>
    </row>
    <row r="8" s="5" customFormat="1" ht="34.5" customHeight="1">
      <c r="A8" s="14"/>
      <c r="B8" s="14"/>
      <c r="C8" s="14"/>
      <c r="D8" s="14">
        <v>2026</v>
      </c>
      <c r="E8" s="15">
        <v>2027</v>
      </c>
    </row>
    <row r="9" s="16" customFormat="1" ht="31.5" customHeight="1">
      <c r="A9" s="14">
        <v>1</v>
      </c>
      <c r="B9" s="14">
        <v>2</v>
      </c>
      <c r="C9" s="14">
        <v>3</v>
      </c>
      <c r="D9" s="14">
        <v>4</v>
      </c>
      <c r="E9" s="15">
        <v>5</v>
      </c>
    </row>
    <row r="10" s="5" customFormat="1" ht="84" customHeight="1">
      <c r="A10" s="14">
        <v>1</v>
      </c>
      <c r="B10" s="17" t="s">
        <v>8</v>
      </c>
      <c r="C10" s="18">
        <f>C11+C12</f>
        <v>3352835937.3800001</v>
      </c>
      <c r="D10" s="18">
        <f>D11+D12</f>
        <v>692874000</v>
      </c>
      <c r="E10" s="18">
        <f>E11+E12</f>
        <v>405690000</v>
      </c>
      <c r="F10" s="19">
        <v>2222665241.3800001</v>
      </c>
      <c r="G10" s="20">
        <v>700379062</v>
      </c>
      <c r="H10" s="21">
        <v>465000000</v>
      </c>
      <c r="I10" s="22" t="s">
        <v>9</v>
      </c>
      <c r="J10" s="23"/>
    </row>
    <row r="11" s="5" customFormat="1" ht="138.75" customHeight="1">
      <c r="A11" s="24" t="s">
        <v>10</v>
      </c>
      <c r="B11" s="17" t="s">
        <v>11</v>
      </c>
      <c r="C11" s="18">
        <f>2164255742.21+219416277.32+410000000+166450000-32078751.42+1000000+5110519+3990642.89+309293507.38</f>
        <v>3247437937.3800001</v>
      </c>
      <c r="D11" s="18">
        <f>270000000+295200000+9900000</f>
        <v>575100000</v>
      </c>
      <c r="E11" s="18">
        <v>247500000</v>
      </c>
      <c r="F11" s="25">
        <v>174505750.63999999</v>
      </c>
      <c r="G11" s="26">
        <v>0</v>
      </c>
      <c r="H11" s="27">
        <v>0</v>
      </c>
      <c r="I11" s="28">
        <f>F10+F11-C11</f>
        <v>-850266945.36000013</v>
      </c>
      <c r="J11" s="29">
        <f>G10+G11-D11</f>
        <v>125279062</v>
      </c>
      <c r="K11" s="30">
        <f>H10+H11-E11</f>
        <v>217500000</v>
      </c>
      <c r="L11" s="31"/>
      <c r="O11" s="32">
        <f>2164255742.21+219416277.32+410000000+166450000-32078751.42+1000000+5110519+3990642.89</f>
        <v>2938144430</v>
      </c>
      <c r="P11" s="32">
        <f>270000000+295200000+9900000</f>
        <v>575100000</v>
      </c>
      <c r="Q11" s="32">
        <v>247500000</v>
      </c>
      <c r="R11" s="33" t="s">
        <v>12</v>
      </c>
    </row>
    <row r="12" s="5" customFormat="1" ht="42" customHeight="1">
      <c r="A12" s="24" t="s">
        <v>13</v>
      </c>
      <c r="B12" s="17" t="s">
        <v>14</v>
      </c>
      <c r="C12" s="18">
        <f>C13+C14+C15+C16+C17+C18+C19+C20+C21+C22+C23+C24+C25</f>
        <v>105398000</v>
      </c>
      <c r="D12" s="18">
        <f>D13+D14+D15+D16+D17+D18+D19+D20+D21+D22+D23+D24+D25</f>
        <v>117774000</v>
      </c>
      <c r="E12" s="18">
        <f>E13+E14+E15+E16+E17+E18+E19+E20+E21+E22+E23+E24+E25</f>
        <v>158190000</v>
      </c>
      <c r="F12" s="34"/>
      <c r="G12" s="35" t="s">
        <v>15</v>
      </c>
      <c r="H12" s="36"/>
      <c r="I12" s="37" t="s">
        <v>16</v>
      </c>
      <c r="J12" s="38"/>
      <c r="K12" s="39"/>
      <c r="O12" s="40">
        <v>0</v>
      </c>
      <c r="P12" s="40">
        <v>0</v>
      </c>
      <c r="Q12" s="40">
        <v>0</v>
      </c>
      <c r="R12" s="41" t="s">
        <v>17</v>
      </c>
    </row>
    <row r="13" s="5" customFormat="1" ht="133.5" customHeight="1">
      <c r="A13" s="24" t="s">
        <v>18</v>
      </c>
      <c r="B13" s="17" t="s">
        <v>19</v>
      </c>
      <c r="C13" s="18">
        <v>80433000</v>
      </c>
      <c r="D13" s="42">
        <v>84191000</v>
      </c>
      <c r="E13" s="42">
        <v>113202000</v>
      </c>
      <c r="I13" s="43"/>
      <c r="O13" s="32"/>
      <c r="P13" s="32"/>
      <c r="Q13" s="32"/>
      <c r="R13" s="44" t="s">
        <v>20</v>
      </c>
    </row>
    <row r="14" s="5" customFormat="1" ht="133.5" customHeight="1">
      <c r="A14" s="24" t="s">
        <v>21</v>
      </c>
      <c r="B14" s="45" t="s">
        <v>22</v>
      </c>
      <c r="C14" s="18">
        <v>2213000</v>
      </c>
      <c r="D14" s="18">
        <v>1207000</v>
      </c>
      <c r="E14" s="18">
        <v>1207000</v>
      </c>
      <c r="O14" s="40">
        <f>C11-O11</f>
        <v>309293507.38000011</v>
      </c>
      <c r="P14" s="40">
        <f>D11-P11</f>
        <v>0</v>
      </c>
      <c r="Q14" s="40">
        <f>E11-Q11</f>
        <v>0</v>
      </c>
      <c r="R14" s="41" t="s">
        <v>23</v>
      </c>
    </row>
    <row r="15" s="5" customFormat="1" ht="87" customHeight="1">
      <c r="A15" s="24" t="s">
        <v>24</v>
      </c>
      <c r="B15" s="17" t="s">
        <v>25</v>
      </c>
      <c r="C15" s="46">
        <v>267000</v>
      </c>
      <c r="D15" s="47">
        <v>267000</v>
      </c>
      <c r="E15" s="47">
        <v>267000</v>
      </c>
      <c r="O15" s="48">
        <f>O14-P28</f>
        <v>26026.040000915527</v>
      </c>
      <c r="P15" s="48"/>
      <c r="Q15" s="48"/>
    </row>
    <row r="16" s="5" customFormat="1" ht="135" customHeight="1">
      <c r="A16" s="24" t="s">
        <v>26</v>
      </c>
      <c r="B16" s="17" t="s">
        <v>27</v>
      </c>
      <c r="C16" s="49">
        <v>826000</v>
      </c>
      <c r="D16" s="50">
        <v>826000</v>
      </c>
      <c r="E16" s="47">
        <v>826000</v>
      </c>
      <c r="O16" s="43"/>
      <c r="P16" s="43"/>
      <c r="Q16" s="43"/>
    </row>
    <row r="17" s="5" customFormat="1" ht="177" customHeight="1">
      <c r="A17" s="24" t="s">
        <v>28</v>
      </c>
      <c r="B17" s="17" t="s">
        <v>29</v>
      </c>
      <c r="C17" s="46">
        <v>2337000</v>
      </c>
      <c r="D17" s="47">
        <v>2337000</v>
      </c>
      <c r="E17" s="47">
        <v>2337000</v>
      </c>
    </row>
    <row r="18" s="5" customFormat="1" ht="146.25" customHeight="1">
      <c r="A18" s="24" t="s">
        <v>30</v>
      </c>
      <c r="B18" s="51" t="s">
        <v>31</v>
      </c>
      <c r="C18" s="49">
        <v>100000</v>
      </c>
      <c r="D18" s="46">
        <v>100000</v>
      </c>
      <c r="E18" s="49">
        <v>100000</v>
      </c>
    </row>
    <row r="19" s="5" customFormat="1" ht="211.5" customHeight="1">
      <c r="A19" s="24" t="s">
        <v>32</v>
      </c>
      <c r="B19" s="17" t="s">
        <v>33</v>
      </c>
      <c r="C19" s="18">
        <v>0</v>
      </c>
      <c r="D19" s="42">
        <v>0</v>
      </c>
      <c r="E19" s="42">
        <v>0</v>
      </c>
    </row>
    <row r="20" s="5" customFormat="1" ht="109.5" customHeight="1">
      <c r="A20" s="24" t="s">
        <v>34</v>
      </c>
      <c r="B20" s="17" t="s">
        <v>35</v>
      </c>
      <c r="C20" s="18">
        <v>0</v>
      </c>
      <c r="D20" s="42">
        <v>0</v>
      </c>
      <c r="E20" s="42">
        <v>0</v>
      </c>
    </row>
    <row r="21" s="5" customFormat="1" ht="66" customHeight="1">
      <c r="A21" s="24" t="s">
        <v>36</v>
      </c>
      <c r="B21" s="17" t="s">
        <v>37</v>
      </c>
      <c r="C21" s="18">
        <v>0</v>
      </c>
      <c r="D21" s="42">
        <v>0</v>
      </c>
      <c r="E21" s="42">
        <v>0</v>
      </c>
    </row>
    <row r="22" s="5" customFormat="1" ht="136.5" customHeight="1">
      <c r="A22" s="24" t="s">
        <v>38</v>
      </c>
      <c r="B22" s="17" t="s">
        <v>39</v>
      </c>
      <c r="C22" s="18">
        <v>19222000</v>
      </c>
      <c r="D22" s="42">
        <v>28846000</v>
      </c>
      <c r="E22" s="42">
        <v>40251000</v>
      </c>
    </row>
    <row r="23" s="5" customFormat="1" ht="154.5" customHeight="1">
      <c r="A23" s="24" t="s">
        <v>40</v>
      </c>
      <c r="B23" s="17" t="s">
        <v>41</v>
      </c>
      <c r="C23" s="18">
        <v>0</v>
      </c>
      <c r="D23" s="42">
        <v>0</v>
      </c>
      <c r="E23" s="42">
        <v>0</v>
      </c>
    </row>
    <row r="24" s="5" customFormat="1" ht="103.5" customHeight="1">
      <c r="A24" s="24" t="s">
        <v>42</v>
      </c>
      <c r="B24" s="17" t="s">
        <v>43</v>
      </c>
      <c r="C24" s="18">
        <v>0</v>
      </c>
      <c r="D24" s="42">
        <v>0</v>
      </c>
      <c r="E24" s="42">
        <v>0</v>
      </c>
    </row>
    <row r="25" s="5" customFormat="1" ht="103.5" customHeight="1">
      <c r="A25" s="24" t="s">
        <v>44</v>
      </c>
      <c r="B25" s="17" t="s">
        <v>45</v>
      </c>
      <c r="C25" s="52">
        <v>0</v>
      </c>
      <c r="D25" s="53">
        <v>0</v>
      </c>
      <c r="E25" s="53">
        <v>0</v>
      </c>
      <c r="P25" s="54"/>
      <c r="Q25" s="54"/>
      <c r="R25" s="54"/>
    </row>
    <row r="26" s="5" customFormat="1" ht="54" customHeight="1">
      <c r="A26" s="14" t="s">
        <v>46</v>
      </c>
      <c r="B26" s="55" t="s">
        <v>47</v>
      </c>
      <c r="C26" s="18">
        <v>5034461590.6899996</v>
      </c>
      <c r="D26" s="18">
        <v>828748141.71000004</v>
      </c>
      <c r="E26" s="18">
        <v>494118337.79000002</v>
      </c>
      <c r="F26" s="56"/>
      <c r="G26" s="56"/>
      <c r="H26" s="56"/>
      <c r="I26" s="57"/>
      <c r="J26" s="58"/>
      <c r="N26" s="56"/>
      <c r="O26" s="56"/>
      <c r="P26" s="18">
        <v>5034461590.6899996</v>
      </c>
      <c r="Q26" s="18">
        <v>828748141.71000004</v>
      </c>
      <c r="R26" s="18">
        <v>494118337.79000002</v>
      </c>
      <c r="S26" s="59" t="s">
        <v>48</v>
      </c>
    </row>
    <row r="27" s="5" customFormat="1" ht="31.5" customHeight="1">
      <c r="A27" s="14" t="s">
        <v>49</v>
      </c>
      <c r="B27" s="17" t="s">
        <v>50</v>
      </c>
      <c r="C27" s="60">
        <f>C10-C26</f>
        <v>-1681625653.3099995</v>
      </c>
      <c r="D27" s="60">
        <f>D10-D26</f>
        <v>-135874141.71000004</v>
      </c>
      <c r="E27" s="60">
        <f>E10-E26</f>
        <v>-88428337.790000021</v>
      </c>
      <c r="F27" s="43"/>
      <c r="G27" s="43"/>
      <c r="H27" s="43"/>
      <c r="P27" s="18">
        <v>4725194109.3500004</v>
      </c>
      <c r="Q27" s="18">
        <v>828748141.71000004</v>
      </c>
      <c r="R27" s="18">
        <v>494118337.79000002</v>
      </c>
      <c r="S27" s="61" t="s">
        <v>51</v>
      </c>
      <c r="T27" s="61"/>
      <c r="U27" s="61"/>
      <c r="V27" s="61"/>
    </row>
    <row r="28" s="5" customFormat="1" ht="78" customHeight="1">
      <c r="A28" s="14" t="s">
        <v>52</v>
      </c>
      <c r="B28" s="17" t="s">
        <v>53</v>
      </c>
      <c r="C28" s="18">
        <f>-C27</f>
        <v>1681625653.3099995</v>
      </c>
      <c r="D28" s="18">
        <f>-D27</f>
        <v>135874141.71000004</v>
      </c>
      <c r="E28" s="18">
        <f>-E27</f>
        <v>88428337.790000021</v>
      </c>
      <c r="P28" s="62">
        <f>C26-P27</f>
        <v>309267481.3399992</v>
      </c>
      <c r="Q28" s="62">
        <f>D26-Q27</f>
        <v>0</v>
      </c>
      <c r="R28" s="62">
        <f>E26-R27</f>
        <v>0</v>
      </c>
    </row>
    <row r="29" ht="17.25" customHeight="1">
      <c r="A29" s="63"/>
      <c r="B29" s="63"/>
      <c r="C29" s="63"/>
      <c r="D29" s="63"/>
      <c r="E29" s="63"/>
    </row>
    <row r="30">
      <c r="A30" s="64"/>
      <c r="B30" s="64"/>
      <c r="C30" s="64"/>
      <c r="D30" s="64"/>
      <c r="E30" s="64"/>
    </row>
    <row r="32">
      <c r="C32" s="65"/>
    </row>
    <row r="33">
      <c r="C33" s="66"/>
    </row>
    <row r="34" ht="15.75">
      <c r="C34" s="56"/>
      <c r="D34" s="56"/>
      <c r="E34" s="56"/>
    </row>
    <row r="36">
      <c r="C36" s="66"/>
      <c r="D36" s="66"/>
      <c r="E36" s="66"/>
    </row>
  </sheetData>
  <mergeCells count="8">
    <mergeCell ref="D1:E1"/>
    <mergeCell ref="D3:E3"/>
    <mergeCell ref="D4:E4"/>
    <mergeCell ref="A5:E5"/>
    <mergeCell ref="A7:A8"/>
    <mergeCell ref="B7:B8"/>
    <mergeCell ref="C7:C8"/>
    <mergeCell ref="D7:E7"/>
  </mergeCells>
  <printOptions headings="0" gridLines="0"/>
  <pageMargins left="0.39370078740157477" right="0.39370078740157477" top="0.98425196850393704" bottom="0.59055118110236227" header="0.11811023622047245" footer="0.11811023622047245"/>
  <pageSetup paperSize="9" scale="65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
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 Анатольевна  Вахтеева</dc:creator>
  <cp:lastModifiedBy>sikorskaya</cp:lastModifiedBy>
  <cp:revision>24</cp:revision>
  <dcterms:created xsi:type="dcterms:W3CDTF">2006-09-28T05:33:00Z</dcterms:created>
  <dcterms:modified xsi:type="dcterms:W3CDTF">2025-11-20T01:11:47Z</dcterms:modified>
  <cp:version>786432</cp:version>
</cp:coreProperties>
</file>